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<sst xmlns="http://schemas.openxmlformats.org/spreadsheetml/2006/main" count="356" uniqueCount="119">
  <si>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</si>
  <si>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</si>
  <si>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</si>
  <si>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</si>
  <si>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</si>
  <si>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</si>
  <si>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</si>
  <si>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</si>
  <si>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</si>
  <si>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</si>
  <si>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</si>
  <si>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</si>
  <si>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</si>
  <si>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</si>
  <si>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</si>
  <si>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</si>
  <si>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</si>
  <si>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</si>
  <si>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</si>
  <si>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</si>
  <si>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</si>
  <si>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</si>
  <si>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</si>
  <si>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</si>
  <si>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</si>
  <si>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</si>
  <si>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</si>
  <si>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</si>
  <si>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</si>
  <si>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</si>
  <si>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</si>
  <si>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</si>
  <si>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</si>
  <si>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</si>
  <si>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</si>
  <si>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</si>
  <si>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</si>
  <si>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</si>
  <si>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</si>
  <si>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</si>
  <si>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</si>
  <si>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</si>
  <si>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</si>
  <si>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</si>
  <si>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</si>
  <si>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</si>
  <si>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</si>
  <si>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</si>
  <si>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</si>
  <si>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</si>
  <si>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</si>
  <si>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</si>
  <si>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</si>
  <si>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</si>
  <si>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</si>
  <si>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</si>
  <si>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</si>
  <si>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</si>
  <si>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</si>
  <si>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</si>
  <si>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</si>
  <si>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</si>
  <si>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</si>
  <si>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</si>
  <si>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</si>
  <si>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</si>
  <si>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</si>
  <si>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</si>
  <si>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</si>
  <si>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</si>
  <si>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</si>
  <si>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</si>
  <si>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</si>
  <si>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</si>
  <si>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</si>
  <si>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</si>
  <si>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</si>
  <si>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</si>
  <si>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</si>
  <si>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</si>
  <si>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</si>
  <si>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</si>
  <si>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</si>
  <si>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</si>
  <si>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</si>
  <si>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</si>
  <si>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</si>
  <si>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</si>
  <si>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</si>
  <si>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</si>
  <si>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</si>
  <si>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</si>
  <si>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</si>
  <si>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</si>
  <si>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</si>
  <si>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</si>
  <si>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</si>
  <si>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</si>
  <si>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</si>
  <si>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</si>
  <si>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</si>
  <si>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</si>
  <si>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</si>
  <si>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</si>
  <si>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</si>
  <si>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</si>
  <si>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</si>
  <si>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</si>
  <si>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</si>
  <si>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</si>
  <si>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</si>
  <si>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</si>
  <si>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</si>
  <si>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</si>
  <si>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</si>
  <si>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06.09.2017</t>
  </si>
  <si>
    <r>
      <t xml:space="preserve">станом на 06.09.2017р.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</si>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</sst>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25"/>
      <color indexed="8"/>
      <name val="Times New Roman"/>
      <family val="1"/>
    </font>
    <font>
      <sz val="1.15"/>
      <color indexed="8"/>
      <name val="Times New Roman"/>
      <family val="1"/>
    </font>
    <font>
      <sz val="1.7"/>
      <color indexed="8"/>
      <name val="Times New Roman"/>
      <family val="1"/>
    </font>
    <font>
      <sz val="3.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4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3103"/>
        <c:crosses val="autoZero"/>
        <c:auto val="0"/>
        <c:lblOffset val="100"/>
        <c:tickLblSkip val="1"/>
        <c:noMultiLvlLbl val="0"/>
      </c:catAx>
      <c:valAx>
        <c:axId val="244431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5609128"/>
        <c:axId val="29155561"/>
      </c:bar3D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09128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073458"/>
        <c:axId val="12790211"/>
      </c:bar3D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7345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4297"/>
        <c:crosses val="autoZero"/>
        <c:auto val="0"/>
        <c:lblOffset val="100"/>
        <c:tickLblSkip val="1"/>
        <c:noMultiLvlLbl val="0"/>
      </c:catAx>
      <c:valAx>
        <c:axId val="337342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23507"/>
        <c:crosses val="autoZero"/>
        <c:auto val="0"/>
        <c:lblOffset val="100"/>
        <c:tickLblSkip val="1"/>
        <c:noMultiLvlLbl val="0"/>
      </c:catAx>
      <c:valAx>
        <c:axId val="481235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732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9965"/>
        <c:crosses val="autoZero"/>
        <c:auto val="0"/>
        <c:lblOffset val="100"/>
        <c:tickLblSkip val="1"/>
        <c:noMultiLvlLbl val="0"/>
      </c:catAx>
      <c:valAx>
        <c:axId val="56899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4583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3991"/>
        <c:crosses val="autoZero"/>
        <c:auto val="0"/>
        <c:lblOffset val="100"/>
        <c:tickLblSkip val="1"/>
        <c:noMultiLvlLbl val="0"/>
      </c:catAx>
      <c:valAx>
        <c:axId val="582339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0968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4343872"/>
        <c:axId val="19332801"/>
      </c:lineChart>
      <c:catAx>
        <c:axId val="543438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32801"/>
        <c:crosses val="autoZero"/>
        <c:auto val="0"/>
        <c:lblOffset val="100"/>
        <c:tickLblSkip val="1"/>
        <c:noMultiLvlLbl val="0"/>
      </c:catAx>
      <c:valAx>
        <c:axId val="193328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3438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3019"/>
        <c:crosses val="autoZero"/>
        <c:auto val="0"/>
        <c:lblOffset val="100"/>
        <c:tickLblSkip val="1"/>
        <c:noMultiLvlLbl val="0"/>
      </c:catAx>
      <c:valAx>
        <c:axId val="224530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774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55221"/>
        <c:crosses val="autoZero"/>
        <c:auto val="0"/>
        <c:lblOffset val="100"/>
        <c:tickLblSkip val="1"/>
        <c:noMultiLvlLbl val="0"/>
      </c:catAx>
      <c:valAx>
        <c:axId val="67552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05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01999"/>
        <c:crosses val="autoZero"/>
        <c:auto val="0"/>
        <c:lblOffset val="100"/>
        <c:tickLblSkip val="1"/>
        <c:noMultiLvlLbl val="0"/>
      </c:catAx>
      <c:valAx>
        <c:axId val="103019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7969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896 883,0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- 94 423,6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- 95 308,2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61569263.869999945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F53" sqref="F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61569.263869999944</v>
      </c>
      <c r="B29" s="49">
        <v>26430</v>
      </c>
      <c r="C29" s="49">
        <v>5970.15</v>
      </c>
      <c r="D29" s="49">
        <v>39500</v>
      </c>
      <c r="E29" s="49">
        <v>3.81</v>
      </c>
      <c r="F29" s="49">
        <v>27750</v>
      </c>
      <c r="G29" s="49">
        <v>8452.48</v>
      </c>
      <c r="H29" s="49">
        <v>9</v>
      </c>
      <c r="I29" s="49">
        <v>9</v>
      </c>
      <c r="J29" s="49"/>
      <c r="K29" s="49"/>
      <c r="L29" s="63">
        <f>H29+F29+D29+J29+B29</f>
        <v>93689</v>
      </c>
      <c r="M29" s="50">
        <f>C29+E29+G29+I29</f>
        <v>14435.439999999999</v>
      </c>
      <c r="N29" s="51">
        <f>M29-L29</f>
        <v>-79253.56</v>
      </c>
      <c r="O29" s="173">
        <f>вересень!S30</f>
        <v>1709.4876000000002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491043.89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120749.42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151952.42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17016.96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64738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26013.94999999998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896882.98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5970.15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8452.48</v>
      </c>
    </row>
    <row r="61" spans="1:3" ht="25.5">
      <c r="A61" s="83" t="s">
        <v>56</v>
      </c>
      <c r="B61" s="9">
        <f>H29</f>
        <v>9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>
        <f>'[3]залишки  (2)'!$K$6/1000</f>
        <v>61569.263869999944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AVERAGE(N4:N6)</f>
        <v>3789.6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3789.6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10.999999999999886</v>
      </c>
      <c r="N6" s="69">
        <v>3827.5</v>
      </c>
      <c r="O6" s="69">
        <v>4000</v>
      </c>
      <c r="P6" s="3">
        <f t="shared" si="2"/>
        <v>0.956875</v>
      </c>
      <c r="Q6" s="2">
        <v>3789.6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6000</v>
      </c>
      <c r="P7" s="3">
        <f t="shared" si="2"/>
        <v>0</v>
      </c>
      <c r="Q7" s="2">
        <v>3789.6</v>
      </c>
      <c r="R7" s="77"/>
      <c r="S7" s="78"/>
      <c r="T7" s="79"/>
      <c r="U7" s="142"/>
      <c r="V7" s="143"/>
      <c r="W7" s="74">
        <f t="shared" si="3"/>
        <v>0</v>
      </c>
    </row>
    <row r="8" spans="1:23" ht="12.75">
      <c r="A8" s="10">
        <v>42985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7900</v>
      </c>
      <c r="P8" s="3">
        <f t="shared" si="2"/>
        <v>0</v>
      </c>
      <c r="Q8" s="2">
        <v>3789.6</v>
      </c>
      <c r="R8" s="77"/>
      <c r="S8" s="78"/>
      <c r="T8" s="76"/>
      <c r="U8" s="140"/>
      <c r="V8" s="141"/>
      <c r="W8" s="74">
        <f t="shared" si="3"/>
        <v>0</v>
      </c>
    </row>
    <row r="9" spans="1:23" ht="12.75">
      <c r="A9" s="10">
        <v>42986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3789.6</v>
      </c>
      <c r="R9" s="77"/>
      <c r="S9" s="78"/>
      <c r="T9" s="76"/>
      <c r="U9" s="140"/>
      <c r="V9" s="141"/>
      <c r="W9" s="74">
        <f t="shared" si="3"/>
        <v>0</v>
      </c>
    </row>
    <row r="10" spans="1:23" ht="12.75">
      <c r="A10" s="10">
        <v>42989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3400</v>
      </c>
      <c r="P10" s="3">
        <f t="shared" si="2"/>
        <v>0</v>
      </c>
      <c r="Q10" s="2">
        <v>3789.6</v>
      </c>
      <c r="R10" s="77"/>
      <c r="S10" s="78"/>
      <c r="T10" s="76"/>
      <c r="U10" s="140"/>
      <c r="V10" s="141"/>
      <c r="W10" s="74">
        <f>R10+S10+U10+T10+V10</f>
        <v>0</v>
      </c>
    </row>
    <row r="11" spans="1:23" ht="12.75">
      <c r="A11" s="10">
        <v>42990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3789.6</v>
      </c>
      <c r="R11" s="75"/>
      <c r="S11" s="69"/>
      <c r="T11" s="76"/>
      <c r="U11" s="140"/>
      <c r="V11" s="141"/>
      <c r="W11" s="74">
        <f t="shared" si="3"/>
        <v>0</v>
      </c>
    </row>
    <row r="12" spans="1:23" ht="12.75">
      <c r="A12" s="10">
        <v>42991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3789.6</v>
      </c>
      <c r="R12" s="75"/>
      <c r="S12" s="69"/>
      <c r="T12" s="76"/>
      <c r="U12" s="140"/>
      <c r="V12" s="141"/>
      <c r="W12" s="74">
        <f t="shared" si="3"/>
        <v>0</v>
      </c>
    </row>
    <row r="13" spans="1:23" ht="12.75">
      <c r="A13" s="10">
        <v>42992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7600</v>
      </c>
      <c r="P13" s="3">
        <f t="shared" si="2"/>
        <v>0</v>
      </c>
      <c r="Q13" s="2">
        <v>3789.6</v>
      </c>
      <c r="R13" s="75"/>
      <c r="S13" s="69"/>
      <c r="T13" s="76"/>
      <c r="U13" s="140"/>
      <c r="V13" s="141"/>
      <c r="W13" s="74">
        <f t="shared" si="3"/>
        <v>0</v>
      </c>
    </row>
    <row r="14" spans="1:23" ht="12.75">
      <c r="A14" s="10">
        <v>42993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3789.6</v>
      </c>
      <c r="R14" s="75"/>
      <c r="S14" s="69"/>
      <c r="T14" s="80"/>
      <c r="U14" s="140"/>
      <c r="V14" s="141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3789.6</v>
      </c>
      <c r="R15" s="75"/>
      <c r="S15" s="69"/>
      <c r="T15" s="80"/>
      <c r="U15" s="140"/>
      <c r="V15" s="141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3789.6</v>
      </c>
      <c r="R16" s="75"/>
      <c r="S16" s="69"/>
      <c r="T16" s="80"/>
      <c r="U16" s="140"/>
      <c r="V16" s="141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3789.6</v>
      </c>
      <c r="R17" s="75"/>
      <c r="S17" s="69"/>
      <c r="T17" s="80"/>
      <c r="U17" s="140"/>
      <c r="V17" s="141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3789.6</v>
      </c>
      <c r="R18" s="75"/>
      <c r="S18" s="69"/>
      <c r="T18" s="76"/>
      <c r="U18" s="140"/>
      <c r="V18" s="141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3789.6</v>
      </c>
      <c r="R19" s="75"/>
      <c r="S19" s="69"/>
      <c r="T19" s="76"/>
      <c r="U19" s="140"/>
      <c r="V19" s="141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3789.6</v>
      </c>
      <c r="R20" s="75"/>
      <c r="S20" s="69"/>
      <c r="T20" s="76"/>
      <c r="U20" s="140"/>
      <c r="V20" s="141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3789.6</v>
      </c>
      <c r="R21" s="81"/>
      <c r="S21" s="80"/>
      <c r="T21" s="76"/>
      <c r="U21" s="140"/>
      <c r="V21" s="141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3789.6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3789.6</v>
      </c>
      <c r="R23" s="81"/>
      <c r="S23" s="80"/>
      <c r="T23" s="76"/>
      <c r="U23" s="140"/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8893.4</f>
        <v>8893.4</v>
      </c>
      <c r="P24" s="3">
        <f t="shared" si="2"/>
        <v>0</v>
      </c>
      <c r="Q24" s="2">
        <v>3789.6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6263.6</v>
      </c>
      <c r="C25" s="92">
        <f t="shared" si="4"/>
        <v>19.5</v>
      </c>
      <c r="D25" s="115">
        <f t="shared" si="4"/>
        <v>19.5</v>
      </c>
      <c r="E25" s="115">
        <f t="shared" si="4"/>
        <v>0</v>
      </c>
      <c r="F25" s="92">
        <f t="shared" si="4"/>
        <v>116.80000000000001</v>
      </c>
      <c r="G25" s="92">
        <f t="shared" si="4"/>
        <v>488.40000000000003</v>
      </c>
      <c r="H25" s="92">
        <f t="shared" si="4"/>
        <v>1083.1999999999998</v>
      </c>
      <c r="I25" s="92">
        <f t="shared" si="4"/>
        <v>291.1</v>
      </c>
      <c r="J25" s="92">
        <f t="shared" si="4"/>
        <v>98.6</v>
      </c>
      <c r="K25" s="92">
        <f t="shared" si="4"/>
        <v>540</v>
      </c>
      <c r="L25" s="92">
        <f t="shared" si="4"/>
        <v>2426.9</v>
      </c>
      <c r="M25" s="91">
        <f t="shared" si="4"/>
        <v>40.6999999999996</v>
      </c>
      <c r="N25" s="91">
        <f t="shared" si="4"/>
        <v>11368.8</v>
      </c>
      <c r="O25" s="91">
        <f>SUM(O4:O24)-1</f>
        <v>105792.4</v>
      </c>
      <c r="P25" s="93">
        <f>N25/O25</f>
        <v>0.10746329604016924</v>
      </c>
      <c r="Q25" s="2"/>
      <c r="R25" s="82">
        <f>SUM(R4:R24)</f>
        <v>0</v>
      </c>
      <c r="S25" s="82">
        <f>SUM(S4:S24)</f>
        <v>0</v>
      </c>
      <c r="T25" s="82">
        <f>SUM(T4:T24)</f>
        <v>418.6</v>
      </c>
      <c r="U25" s="146">
        <f>SUM(U4:U24)</f>
        <v>0</v>
      </c>
      <c r="V25" s="147"/>
      <c r="W25" s="82">
        <f>R25+S25+U25+T25+V25</f>
        <v>418.6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42984</v>
      </c>
      <c r="S30" s="152">
        <v>1709.4876000000002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42984</v>
      </c>
      <c r="S40" s="151">
        <v>61569.263869999944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4:V24"/>
    <mergeCell ref="U25:V25"/>
    <mergeCell ref="R28:U28"/>
    <mergeCell ref="S33:T33"/>
    <mergeCell ref="S34:T34"/>
    <mergeCell ref="R38:U38"/>
    <mergeCell ref="R39:U39"/>
    <mergeCell ref="R40:R41"/>
    <mergeCell ref="S40:U41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2017-09-06T09:43:32Z</dcterms:modified>
  <cp:category/>
  <cp:version/>
  <cp:contentType/>
  <cp:contentStatus/>
</cp:coreProperties>
</file>